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/>
  </bookViews>
  <sheets>
    <sheet name="источ" sheetId="3" r:id="rId1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C61" i="3" l="1"/>
  <c r="D87" i="3" l="1"/>
  <c r="D75" i="3"/>
  <c r="C77" i="3" s="1"/>
  <c r="C92" i="3" l="1"/>
  <c r="D89" i="3"/>
  <c r="C50" i="3" l="1"/>
  <c r="E58" i="3" l="1"/>
  <c r="C60" i="3" l="1"/>
  <c r="C53" i="3" l="1"/>
  <c r="D60" i="3" l="1"/>
  <c r="E60" i="3"/>
  <c r="C62" i="3"/>
  <c r="D53" i="3" l="1"/>
  <c r="E62" i="3"/>
  <c r="D62" i="3"/>
  <c r="D58" i="3"/>
  <c r="D36" i="3" s="1"/>
  <c r="E36" i="3"/>
  <c r="C58" i="3"/>
  <c r="C36" i="3" s="1"/>
  <c r="C35" i="3" s="1"/>
  <c r="E53" i="3"/>
  <c r="D22" i="3" l="1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40" i="3" s="1"/>
  <c r="C22" i="3" l="1"/>
  <c r="C43" i="3"/>
  <c r="C42" i="3" s="1"/>
  <c r="C39" i="3" l="1"/>
  <c r="C38" i="3" s="1"/>
  <c r="C37" i="3" s="1"/>
  <c r="C34" i="3"/>
  <c r="C33" i="3" s="1"/>
  <c r="C47" i="3"/>
  <c r="C46" i="3" s="1"/>
  <c r="C45" i="3" s="1"/>
  <c r="C41" i="3" s="1"/>
  <c r="C28" i="3"/>
  <c r="C24" i="3"/>
  <c r="C21" i="3" s="1"/>
  <c r="C32" i="3" l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<sst xmlns="http://schemas.openxmlformats.org/spreadsheetml/2006/main" count="104" uniqueCount="96">
  <si>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</si>
  <si>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</si>
  <si>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</si>
  <si>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</si>
  <si>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</si>
  <si>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</si>
  <si>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</si>
  <si>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</si>
  <si>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</si>
  <si>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</si>
  <si>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</si>
  <si>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</si>
  <si>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</si>
  <si>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</si>
  <si>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</si>
  <si>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</si>
  <si>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</si>
  <si>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</si>
  <si>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</si>
  <si>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</si>
  <si>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</si>
  <si>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</si>
  <si>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</si>
  <si>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</si>
  <si>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</si>
  <si>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</si>
  <si>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</si>
  <si>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</si>
  <si>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</si>
  <si>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</si>
  <si>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</si>
  <si>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</si>
  <si>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</si>
  <si>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</si>
  <si>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</si>
  <si>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</si>
  <si>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</si>
  <si>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</si>
  <si>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</si>
  <si>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</si>
  <si>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</si>
  <si>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</si>
  <si>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</si>
  <si>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</si>
  <si>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</si>
  <si>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</si>
  <si>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</si>
  <si>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</si>
  <si>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</si>
  <si>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</si>
  <si>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</si>
  <si>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</si>
  <si>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</si>
  <si>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</si>
  <si>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</si>
  <si>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</si>
  <si>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</si>
  <si>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</si>
  <si>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</si>
  <si>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</si>
  <si>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</si>
  <si>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</si>
  <si>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</si>
  <si>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</si>
  <si>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</si>
  <si>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</si>
  <si>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</si>
  <si>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</si>
  <si>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</si>
  <si>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</si>
  <si>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</si>
  <si>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</si>
  <si>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</si>
  <si>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</si>
  <si>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</si>
  <si>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</si>
  <si>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</si>
  <si>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2027 год</t>
  </si>
  <si>
    <t>на 2025 год и на плановый период 2026 и 2027 годов</t>
  </si>
  <si>
    <t>от 25.12.2024  № 84-рс</t>
  </si>
  <si>
    <t>Приложение № 4</t>
  </si>
  <si>
    <t>Остатки на начало года</t>
  </si>
  <si>
    <t>целевые</t>
  </si>
  <si>
    <t>руб.коп.</t>
  </si>
  <si>
    <t>увеличение дефицита бюджета  (уменьшение остатков на начало года)</t>
  </si>
  <si>
    <t>Всего</t>
  </si>
  <si>
    <t>ОСТАТОК МБ</t>
  </si>
  <si>
    <t>ОСТАТОК целевых</t>
  </si>
  <si>
    <t>ИТОГО за счет остатков</t>
  </si>
  <si>
    <t>собственные</t>
  </si>
  <si>
    <t>янваврь</t>
  </si>
  <si>
    <t xml:space="preserve">На выполнение работ капремонту (благоустройству) сквера, расположенного на площади Ленина </t>
  </si>
  <si>
    <t>остатки</t>
  </si>
  <si>
    <t xml:space="preserve">от  № </t>
  </si>
  <si>
    <t>февраль</t>
  </si>
  <si>
    <t>Дорожный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</si>
</sst>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19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165" fontId="9" fillId="2" borderId="0" xfId="0" applyNumberFormat="1" applyFont="1" applyFill="1"/>
    <xf numFmtId="165" fontId="0" fillId="2" borderId="0" xfId="0" applyNumberFormat="1" applyFill="1"/>
    <xf numFmtId="0" fontId="9" fillId="0" borderId="3" xfId="0" applyFont="1" applyFill="1" applyBorder="1"/>
    <xf numFmtId="2" fontId="11" fillId="0" borderId="4" xfId="0" applyNumberFormat="1" applyFont="1" applyFill="1" applyBorder="1" applyAlignment="1">
      <alignment horizontal="right"/>
    </xf>
    <xf numFmtId="0" fontId="9" fillId="0" borderId="4" xfId="0" applyFont="1" applyFill="1" applyBorder="1"/>
    <xf numFmtId="165" fontId="5" fillId="0" borderId="5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4" fontId="16" fillId="0" borderId="7" xfId="0" applyNumberFormat="1" applyFont="1" applyFill="1" applyBorder="1"/>
    <xf numFmtId="165" fontId="17" fillId="0" borderId="7" xfId="0" applyNumberFormat="1" applyFont="1" applyFill="1" applyBorder="1"/>
    <xf numFmtId="2" fontId="9" fillId="0" borderId="0" xfId="0" applyNumberFormat="1" applyFont="1" applyFill="1" applyBorder="1"/>
    <xf numFmtId="0" fontId="9" fillId="0" borderId="7" xfId="0" applyFont="1" applyFill="1" applyBorder="1" applyAlignment="1">
      <alignment horizontal="right"/>
    </xf>
    <xf numFmtId="2" fontId="10" fillId="0" borderId="2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vertical="center"/>
    </xf>
    <xf numFmtId="4" fontId="9" fillId="0" borderId="9" xfId="0" applyNumberFormat="1" applyFont="1" applyFill="1" applyBorder="1"/>
    <xf numFmtId="2" fontId="10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wrapText="1"/>
    </xf>
    <xf numFmtId="2" fontId="17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9" xfId="0" applyNumberFormat="1" applyFont="1" applyFill="1" applyBorder="1"/>
    <xf numFmtId="0" fontId="9" fillId="0" borderId="8" xfId="0" applyFont="1" applyFill="1" applyBorder="1"/>
    <xf numFmtId="2" fontId="9" fillId="0" borderId="1" xfId="0" applyNumberFormat="1" applyFont="1" applyFill="1" applyBorder="1"/>
    <xf numFmtId="0" fontId="17" fillId="0" borderId="1" xfId="0" applyFont="1" applyFill="1" applyBorder="1"/>
    <xf numFmtId="4" fontId="17" fillId="0" borderId="9" xfId="0" applyNumberFormat="1" applyFont="1" applyFill="1" applyBorder="1"/>
    <xf numFmtId="0" fontId="9" fillId="0" borderId="7" xfId="0" applyFont="1" applyFill="1" applyBorder="1"/>
    <xf numFmtId="0" fontId="9" fillId="0" borderId="10" xfId="0" applyFont="1" applyFill="1" applyBorder="1"/>
    <xf numFmtId="4" fontId="18" fillId="0" borderId="12" xfId="0" applyNumberFormat="1" applyFont="1" applyFill="1" applyBorder="1"/>
    <xf numFmtId="2" fontId="10" fillId="0" borderId="1" xfId="0" applyNumberFormat="1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right"/>
    </xf>
    <xf numFmtId="2" fontId="12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6" fillId="0" borderId="0" xfId="0" applyNumberFormat="1" applyFont="1" applyFill="1" applyBorder="1"/>
    <xf numFmtId="4" fontId="16" fillId="0" borderId="7" xfId="0" applyNumberFormat="1" applyFont="1" applyFill="1" applyBorder="1"/>
    <xf numFmtId="4" fontId="18" fillId="0" borderId="11" xfId="0" applyNumberFormat="1" applyFont="1" applyFill="1" applyBorder="1"/>
    <xf numFmtId="4" fontId="18" fillId="0" borderId="12" xfId="0" applyNumberFormat="1" applyFont="1" applyFill="1" applyBorder="1"/>
    <xf numFmtId="0" fontId="17" fillId="0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zoomScale="80" zoomScaleNormal="80" workbookViewId="0">
      <selection activeCell="H37" sqref="H37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5.28515625" style="35" hidden="1" customWidth="1"/>
    <col min="7" max="7" width="18.140625" style="35" customWidth="1"/>
    <col min="8" max="8" width="19" style="1" customWidth="1"/>
    <col min="9" max="9" width="19.85546875" style="1" customWidth="1"/>
    <col min="10" max="16384" width="9.140625" style="1"/>
  </cols>
  <sheetData>
    <row r="1" spans="1:5" x14ac:dyDescent="0.2">
      <c r="B1" s="2"/>
      <c r="C1" s="2"/>
      <c r="D1" s="2"/>
    </row>
    <row r="2" spans="1:5" x14ac:dyDescent="0.2">
      <c r="B2" s="68" t="s">
        <v>80</v>
      </c>
      <c r="C2" s="68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93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68" t="s">
        <v>65</v>
      </c>
      <c r="C8" s="68"/>
      <c r="D8" s="33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79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70" t="s">
        <v>1</v>
      </c>
      <c r="B15" s="70"/>
      <c r="C15" s="70"/>
      <c r="D15" s="70"/>
      <c r="E15" s="70"/>
    </row>
    <row r="16" spans="1:5" ht="18.75" x14ac:dyDescent="0.3">
      <c r="A16" s="70" t="s">
        <v>51</v>
      </c>
      <c r="B16" s="70"/>
      <c r="C16" s="70"/>
      <c r="D16" s="70"/>
      <c r="E16" s="70"/>
    </row>
    <row r="17" spans="1:9" ht="18.75" x14ac:dyDescent="0.3">
      <c r="A17" s="70" t="s">
        <v>78</v>
      </c>
      <c r="B17" s="70"/>
      <c r="C17" s="70"/>
      <c r="D17" s="70"/>
      <c r="E17" s="70"/>
    </row>
    <row r="18" spans="1:9" ht="15.75" x14ac:dyDescent="0.25">
      <c r="A18" s="4"/>
      <c r="C18" s="5"/>
      <c r="D18" s="5"/>
      <c r="E18" s="31" t="s">
        <v>2</v>
      </c>
    </row>
    <row r="19" spans="1:9" ht="18.75" x14ac:dyDescent="0.2">
      <c r="A19" s="72" t="s">
        <v>3</v>
      </c>
      <c r="B19" s="72" t="s">
        <v>4</v>
      </c>
      <c r="C19" s="72" t="s">
        <v>5</v>
      </c>
      <c r="D19" s="72"/>
      <c r="E19" s="72"/>
    </row>
    <row r="20" spans="1:9" ht="14.25" x14ac:dyDescent="0.2">
      <c r="A20" s="72"/>
      <c r="B20" s="72"/>
      <c r="C20" s="19" t="s">
        <v>66</v>
      </c>
      <c r="D20" s="19" t="s">
        <v>72</v>
      </c>
      <c r="E20" s="19" t="s">
        <v>77</v>
      </c>
      <c r="F20" s="69"/>
      <c r="G20" s="71"/>
      <c r="H20" s="69"/>
      <c r="I20" s="69"/>
    </row>
    <row r="21" spans="1:9" s="14" customFormat="1" ht="15.75" x14ac:dyDescent="0.25">
      <c r="A21" s="11" t="s">
        <v>6</v>
      </c>
      <c r="B21" s="12" t="s">
        <v>7</v>
      </c>
      <c r="C21" s="13">
        <f>C22+C24</f>
        <v>383705.2</v>
      </c>
      <c r="D21" s="13">
        <f t="shared" ref="D21:E21" si="0">D22+D24</f>
        <v>333687.8</v>
      </c>
      <c r="E21" s="13">
        <f t="shared" si="0"/>
        <v>181113.5</v>
      </c>
      <c r="F21" s="20"/>
      <c r="G21" s="20"/>
      <c r="H21" s="20"/>
      <c r="I21" s="20"/>
    </row>
    <row r="22" spans="1:9" s="14" customFormat="1" ht="18" customHeight="1" x14ac:dyDescent="0.25">
      <c r="A22" s="15" t="s">
        <v>73</v>
      </c>
      <c r="B22" s="12" t="s">
        <v>8</v>
      </c>
      <c r="C22" s="13">
        <f>C23</f>
        <v>383705.2</v>
      </c>
      <c r="D22" s="13">
        <f t="shared" ref="D22:E22" si="1">D23</f>
        <v>717393</v>
      </c>
      <c r="E22" s="13">
        <f t="shared" si="1"/>
        <v>898506.5</v>
      </c>
      <c r="F22" s="20"/>
      <c r="G22" s="20"/>
      <c r="H22" s="20"/>
      <c r="I22" s="20"/>
    </row>
    <row r="23" spans="1:9" s="14" customFormat="1" ht="36" customHeight="1" x14ac:dyDescent="0.25">
      <c r="A23" s="15" t="s">
        <v>74</v>
      </c>
      <c r="B23" s="12" t="s">
        <v>9</v>
      </c>
      <c r="C23" s="13">
        <v>383705.2</v>
      </c>
      <c r="D23" s="13">
        <v>717393</v>
      </c>
      <c r="E23" s="13">
        <v>898506.5</v>
      </c>
      <c r="F23" s="20"/>
      <c r="G23" s="20"/>
      <c r="H23" s="20"/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-383705.2</v>
      </c>
      <c r="E24" s="13">
        <f t="shared" si="2"/>
        <v>-717393</v>
      </c>
      <c r="F24" s="20"/>
      <c r="G24" s="20"/>
      <c r="H24" s="20"/>
      <c r="I24" s="20"/>
    </row>
    <row r="25" spans="1:9" s="14" customFormat="1" ht="31.5" x14ac:dyDescent="0.25">
      <c r="A25" s="15" t="s">
        <v>75</v>
      </c>
      <c r="B25" s="12" t="s">
        <v>12</v>
      </c>
      <c r="C25" s="13">
        <v>0</v>
      </c>
      <c r="D25" s="13">
        <v>-383705.2</v>
      </c>
      <c r="E25" s="13">
        <v>-717393</v>
      </c>
      <c r="F25" s="21"/>
      <c r="G25" s="21"/>
      <c r="H25" s="20"/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-238309</v>
      </c>
      <c r="D26" s="13">
        <f t="shared" ref="D26:E26" si="3">D27</f>
        <v>-181113.5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-238309</v>
      </c>
      <c r="D27" s="13">
        <f t="shared" ref="D27:E27" si="4">D28+D30</f>
        <v>-181113.5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hidden="1" x14ac:dyDescent="0.25">
      <c r="A28" s="11" t="s">
        <v>15</v>
      </c>
      <c r="B28" s="12" t="s">
        <v>56</v>
      </c>
      <c r="C28" s="13">
        <f>C29</f>
        <v>0</v>
      </c>
      <c r="D28" s="13">
        <f t="shared" ref="D28:E28" si="5">D29</f>
        <v>0</v>
      </c>
      <c r="E28" s="13">
        <f t="shared" si="5"/>
        <v>0</v>
      </c>
      <c r="F28" s="21"/>
      <c r="G28" s="21"/>
      <c r="H28" s="20"/>
      <c r="I28" s="20"/>
    </row>
    <row r="29" spans="1:9" s="14" customFormat="1" ht="31.5" hidden="1" x14ac:dyDescent="0.25">
      <c r="A29" s="11" t="s">
        <v>15</v>
      </c>
      <c r="B29" s="12" t="s">
        <v>57</v>
      </c>
      <c r="C29" s="13"/>
      <c r="D29" s="13"/>
      <c r="E29" s="13"/>
      <c r="F29" s="21"/>
      <c r="G29" s="21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-238309</v>
      </c>
      <c r="D30" s="13">
        <f t="shared" ref="D30:E30" si="6">D31</f>
        <v>-181113.5</v>
      </c>
      <c r="E30" s="13">
        <f t="shared" si="6"/>
        <v>-181113.5</v>
      </c>
      <c r="F30" s="21"/>
      <c r="G30" s="21"/>
      <c r="H30" s="20"/>
      <c r="I30" s="20"/>
    </row>
    <row r="31" spans="1:9" s="14" customFormat="1" ht="32.25" customHeight="1" x14ac:dyDescent="0.25">
      <c r="A31" s="11" t="s">
        <v>76</v>
      </c>
      <c r="B31" s="12" t="s">
        <v>53</v>
      </c>
      <c r="C31" s="13">
        <v>-238309</v>
      </c>
      <c r="D31" s="13">
        <v>-181113.5</v>
      </c>
      <c r="E31" s="13">
        <v>-181113.5</v>
      </c>
      <c r="F31" s="21"/>
      <c r="G31" s="21"/>
      <c r="H31" s="22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215341.89999999944</v>
      </c>
      <c r="D32" s="13">
        <f t="shared" ref="D32:E32" si="7">D33+D37</f>
        <v>0</v>
      </c>
      <c r="E32" s="13">
        <f t="shared" si="7"/>
        <v>0</v>
      </c>
      <c r="F32" s="21"/>
      <c r="G32" s="21"/>
      <c r="H32" s="20"/>
      <c r="I32" s="20"/>
    </row>
    <row r="33" spans="1:9" s="14" customFormat="1" ht="15.75" x14ac:dyDescent="0.25">
      <c r="A33" s="15" t="s">
        <v>19</v>
      </c>
      <c r="B33" s="12" t="s">
        <v>20</v>
      </c>
      <c r="C33" s="16">
        <f t="shared" ref="C33:E35" si="8">C34</f>
        <v>-6678564.7000000002</v>
      </c>
      <c r="D33" s="16">
        <f t="shared" si="8"/>
        <v>-6766131.5</v>
      </c>
      <c r="E33" s="16">
        <f t="shared" si="8"/>
        <v>-8140970.3000000007</v>
      </c>
      <c r="F33" s="21"/>
      <c r="G33" s="21"/>
      <c r="H33" s="20"/>
      <c r="I33" s="20"/>
    </row>
    <row r="34" spans="1:9" s="14" customFormat="1" ht="15.75" x14ac:dyDescent="0.25">
      <c r="A34" s="15" t="s">
        <v>21</v>
      </c>
      <c r="B34" s="12" t="s">
        <v>22</v>
      </c>
      <c r="C34" s="16">
        <f t="shared" si="8"/>
        <v>-6678564.7000000002</v>
      </c>
      <c r="D34" s="16">
        <f t="shared" si="8"/>
        <v>-6766131.5</v>
      </c>
      <c r="E34" s="16">
        <f t="shared" si="8"/>
        <v>-8140970.3000000007</v>
      </c>
      <c r="F34" s="36"/>
      <c r="G34" s="36"/>
      <c r="H34" s="20"/>
      <c r="I34" s="20"/>
    </row>
    <row r="35" spans="1:9" s="14" customFormat="1" ht="15.75" x14ac:dyDescent="0.25">
      <c r="A35" s="15" t="s">
        <v>23</v>
      </c>
      <c r="B35" s="12" t="s">
        <v>24</v>
      </c>
      <c r="C35" s="16">
        <f>C36</f>
        <v>-6678564.7000000002</v>
      </c>
      <c r="D35" s="16">
        <f t="shared" si="8"/>
        <v>-6766131.5</v>
      </c>
      <c r="E35" s="16">
        <f t="shared" si="8"/>
        <v>-8140970.3000000007</v>
      </c>
      <c r="F35" s="21"/>
      <c r="G35" s="36"/>
      <c r="H35" s="34"/>
      <c r="I35" s="20"/>
    </row>
    <row r="36" spans="1:9" s="14" customFormat="1" ht="16.5" customHeight="1" x14ac:dyDescent="0.25">
      <c r="A36" s="15" t="s">
        <v>25</v>
      </c>
      <c r="B36" s="12" t="s">
        <v>26</v>
      </c>
      <c r="C36" s="16">
        <f>-C58-C23-C44-C48</f>
        <v>-6678564.7000000002</v>
      </c>
      <c r="D36" s="16">
        <f>-D58-D23-D44-D48</f>
        <v>-6766131.5</v>
      </c>
      <c r="E36" s="16">
        <f>-E58-E23-E44-E48</f>
        <v>-8140970.3000000007</v>
      </c>
      <c r="F36" s="21"/>
      <c r="G36" s="36"/>
      <c r="H36" s="34"/>
      <c r="I36" s="20"/>
    </row>
    <row r="37" spans="1:9" s="14" customFormat="1" ht="15.75" x14ac:dyDescent="0.25">
      <c r="A37" s="15" t="s">
        <v>27</v>
      </c>
      <c r="B37" s="12" t="s">
        <v>28</v>
      </c>
      <c r="C37" s="13">
        <f t="shared" ref="C37:E38" si="9">C38</f>
        <v>6893906.5999999996</v>
      </c>
      <c r="D37" s="13">
        <f t="shared" si="9"/>
        <v>6766131.5000000009</v>
      </c>
      <c r="E37" s="13">
        <f t="shared" si="9"/>
        <v>8140970.3000000007</v>
      </c>
      <c r="F37" s="21"/>
      <c r="G37" s="21"/>
      <c r="H37" s="20"/>
      <c r="I37" s="20"/>
    </row>
    <row r="38" spans="1:9" s="14" customFormat="1" ht="15.75" x14ac:dyDescent="0.25">
      <c r="A38" s="15" t="s">
        <v>29</v>
      </c>
      <c r="B38" s="12" t="s">
        <v>30</v>
      </c>
      <c r="C38" s="13">
        <f t="shared" si="9"/>
        <v>6893906.5999999996</v>
      </c>
      <c r="D38" s="13">
        <f t="shared" si="9"/>
        <v>6766131.5000000009</v>
      </c>
      <c r="E38" s="13">
        <f t="shared" si="9"/>
        <v>8140970.3000000007</v>
      </c>
      <c r="F38" s="21"/>
      <c r="G38" s="21"/>
      <c r="H38" s="20"/>
      <c r="I38" s="20"/>
    </row>
    <row r="39" spans="1:9" s="14" customFormat="1" ht="15.75" x14ac:dyDescent="0.25">
      <c r="A39" s="15" t="s">
        <v>31</v>
      </c>
      <c r="B39" s="12" t="s">
        <v>32</v>
      </c>
      <c r="C39" s="13">
        <f>C40</f>
        <v>6893906.5999999996</v>
      </c>
      <c r="D39" s="13">
        <f>D40</f>
        <v>6766131.5000000009</v>
      </c>
      <c r="E39" s="13">
        <f>E40</f>
        <v>8140970.3000000007</v>
      </c>
      <c r="F39" s="67" t="s">
        <v>92</v>
      </c>
      <c r="G39" s="21"/>
      <c r="H39" s="20"/>
      <c r="I39" s="20"/>
    </row>
    <row r="40" spans="1:9" s="14" customFormat="1" ht="19.5" customHeight="1" x14ac:dyDescent="0.25">
      <c r="A40" s="15" t="s">
        <v>33</v>
      </c>
      <c r="B40" s="12" t="s">
        <v>34</v>
      </c>
      <c r="C40" s="13">
        <f>C62-C25-C30</f>
        <v>6893906.5999999996</v>
      </c>
      <c r="D40" s="13">
        <f>D62-D25-D30</f>
        <v>6766131.5000000009</v>
      </c>
      <c r="E40" s="13">
        <f>E62-E25-E30</f>
        <v>8140970.3000000007</v>
      </c>
      <c r="F40" s="67">
        <v>206.5</v>
      </c>
      <c r="G40" s="21"/>
      <c r="H40" s="20"/>
      <c r="I40" s="20"/>
    </row>
    <row r="41" spans="1:9" s="14" customFormat="1" ht="16.5" hidden="1" customHeight="1" x14ac:dyDescent="0.25">
      <c r="A41" s="15" t="s">
        <v>35</v>
      </c>
      <c r="B41" s="12" t="s">
        <v>36</v>
      </c>
      <c r="C41" s="13">
        <f>C45+C42</f>
        <v>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9" s="14" customFormat="1" ht="31.5" hidden="1" x14ac:dyDescent="0.25">
      <c r="A42" s="15" t="s">
        <v>37</v>
      </c>
      <c r="B42" s="12" t="s">
        <v>38</v>
      </c>
      <c r="C42" s="13">
        <f>C43</f>
        <v>0</v>
      </c>
      <c r="D42" s="13">
        <f t="shared" ref="D42:E43" si="10">D43</f>
        <v>0</v>
      </c>
      <c r="E42" s="13">
        <f t="shared" si="10"/>
        <v>0</v>
      </c>
      <c r="F42" s="20"/>
      <c r="G42" s="20"/>
    </row>
    <row r="43" spans="1:9" s="14" customFormat="1" ht="31.5" hidden="1" x14ac:dyDescent="0.25">
      <c r="A43" s="6" t="s">
        <v>39</v>
      </c>
      <c r="B43" s="12" t="s">
        <v>40</v>
      </c>
      <c r="C43" s="13">
        <f>C44</f>
        <v>0</v>
      </c>
      <c r="D43" s="13">
        <f t="shared" si="10"/>
        <v>0</v>
      </c>
      <c r="E43" s="13">
        <f t="shared" si="10"/>
        <v>0</v>
      </c>
      <c r="F43" s="20"/>
      <c r="G43" s="20"/>
    </row>
    <row r="44" spans="1:9" s="14" customFormat="1" ht="33.75" hidden="1" customHeight="1" x14ac:dyDescent="0.25">
      <c r="A44" s="15" t="s">
        <v>41</v>
      </c>
      <c r="B44" s="12" t="s">
        <v>42</v>
      </c>
      <c r="C44" s="13"/>
      <c r="D44" s="13"/>
      <c r="E44" s="13"/>
      <c r="F44" s="20"/>
      <c r="G44" s="20"/>
    </row>
    <row r="45" spans="1:9" s="14" customFormat="1" ht="31.5" hidden="1" x14ac:dyDescent="0.25">
      <c r="A45" s="15" t="s">
        <v>43</v>
      </c>
      <c r="B45" s="12" t="s">
        <v>44</v>
      </c>
      <c r="C45" s="17">
        <f t="shared" ref="C45:E47" si="11">C46</f>
        <v>0</v>
      </c>
      <c r="D45" s="17">
        <f t="shared" si="11"/>
        <v>0</v>
      </c>
      <c r="E45" s="17">
        <f t="shared" si="11"/>
        <v>0</v>
      </c>
      <c r="F45" s="20"/>
      <c r="G45" s="20"/>
    </row>
    <row r="46" spans="1:9" s="14" customFormat="1" ht="31.5" hidden="1" x14ac:dyDescent="0.25">
      <c r="A46" s="15" t="s">
        <v>45</v>
      </c>
      <c r="B46" s="12" t="s">
        <v>46</v>
      </c>
      <c r="C46" s="17">
        <f t="shared" si="11"/>
        <v>0</v>
      </c>
      <c r="D46" s="17">
        <f t="shared" si="11"/>
        <v>0</v>
      </c>
      <c r="E46" s="17">
        <f t="shared" si="11"/>
        <v>0</v>
      </c>
      <c r="F46" s="20"/>
      <c r="G46" s="20"/>
    </row>
    <row r="47" spans="1:9" s="14" customFormat="1" ht="31.5" hidden="1" x14ac:dyDescent="0.25">
      <c r="A47" s="15" t="s">
        <v>55</v>
      </c>
      <c r="B47" s="12" t="s">
        <v>54</v>
      </c>
      <c r="C47" s="17">
        <f t="shared" si="11"/>
        <v>0</v>
      </c>
      <c r="D47" s="17">
        <f t="shared" si="11"/>
        <v>0</v>
      </c>
      <c r="E47" s="17">
        <f t="shared" si="11"/>
        <v>0</v>
      </c>
      <c r="F47" s="20"/>
      <c r="G47" s="20"/>
    </row>
    <row r="48" spans="1:9" s="14" customFormat="1" ht="31.5" hidden="1" x14ac:dyDescent="0.25">
      <c r="A48" s="15" t="s">
        <v>47</v>
      </c>
      <c r="B48" s="12" t="s">
        <v>48</v>
      </c>
      <c r="C48" s="17"/>
      <c r="D48" s="17"/>
      <c r="E48" s="17"/>
      <c r="F48" s="20"/>
      <c r="G48" s="20"/>
    </row>
    <row r="49" spans="1:7" s="14" customFormat="1" ht="15.75" x14ac:dyDescent="0.25">
      <c r="A49" s="18" t="s">
        <v>49</v>
      </c>
      <c r="B49" s="12" t="s">
        <v>50</v>
      </c>
      <c r="C49" s="13">
        <f>C21+C26+C32+C41</f>
        <v>360738.09999999945</v>
      </c>
      <c r="D49" s="13">
        <f>D21+D26+D32+D41</f>
        <v>152574.29999999999</v>
      </c>
      <c r="E49" s="13">
        <f>E21+E26+E32+E41</f>
        <v>0</v>
      </c>
      <c r="F49" s="20"/>
      <c r="G49" s="20"/>
    </row>
    <row r="50" spans="1:7" hidden="1" x14ac:dyDescent="0.2">
      <c r="B50" s="28" t="s">
        <v>70</v>
      </c>
      <c r="C50" s="29">
        <f>145396.2+205000</f>
        <v>350396.2</v>
      </c>
      <c r="D50" s="29">
        <v>152574.29999999999</v>
      </c>
      <c r="E50" s="30">
        <v>0</v>
      </c>
    </row>
    <row r="51" spans="1:7" hidden="1" x14ac:dyDescent="0.2">
      <c r="B51" s="28" t="s">
        <v>71</v>
      </c>
      <c r="C51" s="30">
        <f>C50-C49</f>
        <v>-10341.899999999441</v>
      </c>
      <c r="D51" s="30">
        <f t="shared" ref="D51:E51" si="12">D50-D49</f>
        <v>0</v>
      </c>
      <c r="E51" s="30">
        <f t="shared" si="12"/>
        <v>0</v>
      </c>
    </row>
    <row r="52" spans="1:7" ht="18" hidden="1" x14ac:dyDescent="0.25">
      <c r="B52" s="23" t="s">
        <v>61</v>
      </c>
      <c r="C52" s="24">
        <f>-C31+(-C25)+C49</f>
        <v>599047.09999999939</v>
      </c>
      <c r="D52" s="24">
        <f>-D31+(-D25)+D49</f>
        <v>717393</v>
      </c>
      <c r="E52" s="24">
        <f>-E31+(-E25)+E49</f>
        <v>898506.5</v>
      </c>
    </row>
    <row r="53" spans="1:7" ht="18" hidden="1" x14ac:dyDescent="0.25">
      <c r="B53" s="23" t="s">
        <v>62</v>
      </c>
      <c r="C53" s="24">
        <f>C23+C29</f>
        <v>383705.2</v>
      </c>
      <c r="D53" s="24">
        <f>D23+D29</f>
        <v>717393</v>
      </c>
      <c r="E53" s="24">
        <f>E23+E29</f>
        <v>898506.5</v>
      </c>
    </row>
    <row r="54" spans="1:7" ht="15" hidden="1" x14ac:dyDescent="0.2">
      <c r="C54" s="32">
        <f>C52-C53</f>
        <v>215341.89999999938</v>
      </c>
      <c r="D54" s="32">
        <f>D52-D53</f>
        <v>0</v>
      </c>
      <c r="E54" s="32">
        <f>E52-E53</f>
        <v>0</v>
      </c>
    </row>
    <row r="55" spans="1:7" hidden="1" x14ac:dyDescent="0.2">
      <c r="A55" s="7"/>
      <c r="B55" s="8"/>
      <c r="C55" s="7"/>
      <c r="D55" s="7"/>
    </row>
    <row r="56" spans="1:7" ht="18.75" hidden="1" x14ac:dyDescent="0.3">
      <c r="A56" s="7"/>
      <c r="B56" s="9" t="s">
        <v>63</v>
      </c>
      <c r="C56" s="25">
        <v>3386936</v>
      </c>
      <c r="D56" s="37">
        <v>2997251.6</v>
      </c>
      <c r="E56" s="38">
        <v>3973653.1</v>
      </c>
      <c r="F56" s="35" t="s">
        <v>67</v>
      </c>
    </row>
    <row r="57" spans="1:7" ht="17.25" hidden="1" customHeight="1" x14ac:dyDescent="0.2">
      <c r="A57" s="7"/>
      <c r="B57" s="8"/>
      <c r="C57" s="25">
        <v>2907923.5</v>
      </c>
      <c r="D57" s="25">
        <v>3051486.9</v>
      </c>
      <c r="E57" s="26">
        <v>3268810.7</v>
      </c>
      <c r="F57" s="35" t="s">
        <v>68</v>
      </c>
    </row>
    <row r="58" spans="1:7" hidden="1" x14ac:dyDescent="0.2">
      <c r="C58" s="27">
        <f>SUM(C56:C57)</f>
        <v>6294859.5</v>
      </c>
      <c r="D58" s="27">
        <f t="shared" ref="D58" si="13">SUM(D56:D57)</f>
        <v>6048738.5</v>
      </c>
      <c r="E58" s="27">
        <f>SUM(E56:E57)</f>
        <v>7242463.8000000007</v>
      </c>
    </row>
    <row r="59" spans="1:7" ht="18" hidden="1" x14ac:dyDescent="0.25">
      <c r="C59" s="10"/>
      <c r="D59" s="10"/>
    </row>
    <row r="60" spans="1:7" ht="18.75" hidden="1" x14ac:dyDescent="0.3">
      <c r="B60" s="9" t="s">
        <v>64</v>
      </c>
      <c r="C60" s="25">
        <f>C56</f>
        <v>3386936</v>
      </c>
      <c r="D60" s="37">
        <f t="shared" ref="D60:E60" si="14">D56</f>
        <v>2997251.6</v>
      </c>
      <c r="E60" s="37">
        <f t="shared" si="14"/>
        <v>3973653.1</v>
      </c>
      <c r="F60" s="35" t="s">
        <v>67</v>
      </c>
    </row>
    <row r="61" spans="1:7" hidden="1" x14ac:dyDescent="0.2">
      <c r="C61" s="25">
        <f>3053319.7+205000+206.5+10135.4</f>
        <v>3268661.6</v>
      </c>
      <c r="D61" s="25">
        <v>3204061.2</v>
      </c>
      <c r="E61" s="26">
        <v>3268810.7</v>
      </c>
      <c r="F61" s="35" t="s">
        <v>69</v>
      </c>
    </row>
    <row r="62" spans="1:7" hidden="1" x14ac:dyDescent="0.2">
      <c r="C62" s="27">
        <f>SUM(C60:C61)</f>
        <v>6655597.5999999996</v>
      </c>
      <c r="D62" s="27">
        <f t="shared" ref="D62" si="15">SUM(D60:D61)</f>
        <v>6201312.8000000007</v>
      </c>
      <c r="E62" s="27">
        <f t="shared" ref="E62" si="16">SUM(E60:E61)</f>
        <v>7242463.8000000007</v>
      </c>
    </row>
    <row r="63" spans="1:7" hidden="1" x14ac:dyDescent="0.2"/>
    <row r="64" spans="1:7" hidden="1" x14ac:dyDescent="0.2"/>
    <row r="65" spans="1:4" hidden="1" x14ac:dyDescent="0.2"/>
    <row r="66" spans="1:4" ht="13.5" hidden="1" thickBot="1" x14ac:dyDescent="0.25"/>
    <row r="67" spans="1:4" ht="18.75" hidden="1" x14ac:dyDescent="0.3">
      <c r="A67" s="39"/>
      <c r="B67" s="40" t="s">
        <v>81</v>
      </c>
      <c r="C67" s="41"/>
      <c r="D67" s="42"/>
    </row>
    <row r="68" spans="1:4" ht="12.75" hidden="1" customHeight="1" x14ac:dyDescent="0.25">
      <c r="A68" s="43"/>
      <c r="B68" s="44" t="s">
        <v>89</v>
      </c>
      <c r="C68" s="76">
        <v>304603513.41000003</v>
      </c>
      <c r="D68" s="77"/>
    </row>
    <row r="69" spans="1:4" hidden="1" x14ac:dyDescent="0.2">
      <c r="A69" s="43"/>
      <c r="B69" s="44"/>
      <c r="C69" s="44"/>
      <c r="D69" s="46"/>
    </row>
    <row r="70" spans="1:4" hidden="1" x14ac:dyDescent="0.2">
      <c r="A70" s="43"/>
      <c r="B70" s="47"/>
      <c r="C70" s="44"/>
      <c r="D70" s="48" t="s">
        <v>83</v>
      </c>
    </row>
    <row r="71" spans="1:4" ht="108.75" hidden="1" customHeight="1" x14ac:dyDescent="0.2">
      <c r="A71" s="80" t="s">
        <v>84</v>
      </c>
      <c r="B71" s="49" t="s">
        <v>90</v>
      </c>
      <c r="C71" s="50" t="s">
        <v>91</v>
      </c>
      <c r="D71" s="51">
        <v>205000000</v>
      </c>
    </row>
    <row r="72" spans="1:4" ht="15" hidden="1" x14ac:dyDescent="0.25">
      <c r="A72" s="80"/>
      <c r="B72" s="53" t="s">
        <v>94</v>
      </c>
      <c r="C72" s="54" t="s">
        <v>95</v>
      </c>
      <c r="D72" s="52">
        <v>206516.54</v>
      </c>
    </row>
    <row r="73" spans="1:4" ht="15" hidden="1" x14ac:dyDescent="0.25">
      <c r="A73" s="80"/>
      <c r="B73" s="55"/>
      <c r="C73" s="56"/>
      <c r="D73" s="57"/>
    </row>
    <row r="74" spans="1:4" hidden="1" x14ac:dyDescent="0.2">
      <c r="A74" s="80"/>
      <c r="B74" s="55"/>
      <c r="C74" s="56"/>
      <c r="D74" s="52"/>
    </row>
    <row r="75" spans="1:4" hidden="1" x14ac:dyDescent="0.2">
      <c r="A75" s="58"/>
      <c r="B75" s="59"/>
      <c r="C75" s="60" t="s">
        <v>85</v>
      </c>
      <c r="D75" s="61">
        <f>SUM(D71:D74)</f>
        <v>205206516.53999999</v>
      </c>
    </row>
    <row r="76" spans="1:4" hidden="1" x14ac:dyDescent="0.2">
      <c r="A76" s="43"/>
      <c r="B76" s="47"/>
      <c r="C76" s="44"/>
      <c r="D76" s="62"/>
    </row>
    <row r="77" spans="1:4" ht="16.5" hidden="1" thickBot="1" x14ac:dyDescent="0.3">
      <c r="A77" s="63"/>
      <c r="B77" s="66" t="s">
        <v>86</v>
      </c>
      <c r="C77" s="78">
        <f>C68-D75</f>
        <v>99396996.870000035</v>
      </c>
      <c r="D77" s="79"/>
    </row>
    <row r="78" spans="1:4" ht="13.5" hidden="1" thickBot="1" x14ac:dyDescent="0.25"/>
    <row r="79" spans="1:4" ht="18.75" hidden="1" x14ac:dyDescent="0.3">
      <c r="A79" s="39"/>
      <c r="B79" s="40" t="s">
        <v>81</v>
      </c>
      <c r="C79" s="41"/>
      <c r="D79" s="42"/>
    </row>
    <row r="80" spans="1:4" ht="15.75" hidden="1" x14ac:dyDescent="0.25">
      <c r="A80" s="43"/>
      <c r="B80" s="44"/>
      <c r="C80" s="44" t="s">
        <v>82</v>
      </c>
      <c r="D80" s="45">
        <v>85260303.650000006</v>
      </c>
    </row>
    <row r="81" spans="1:4" hidden="1" x14ac:dyDescent="0.2">
      <c r="A81" s="43"/>
      <c r="B81" s="44"/>
      <c r="C81" s="44"/>
      <c r="D81" s="46"/>
    </row>
    <row r="82" spans="1:4" hidden="1" x14ac:dyDescent="0.2">
      <c r="A82" s="43"/>
      <c r="B82" s="47"/>
      <c r="C82" s="44"/>
      <c r="D82" s="48" t="s">
        <v>83</v>
      </c>
    </row>
    <row r="83" spans="1:4" ht="14.25" hidden="1" x14ac:dyDescent="0.2">
      <c r="A83" s="80" t="s">
        <v>84</v>
      </c>
      <c r="B83" s="49"/>
      <c r="C83" s="50"/>
      <c r="D83" s="51"/>
    </row>
    <row r="84" spans="1:4" ht="15" hidden="1" x14ac:dyDescent="0.25">
      <c r="A84" s="80"/>
      <c r="B84" s="65"/>
      <c r="C84" s="54"/>
      <c r="D84" s="52"/>
    </row>
    <row r="85" spans="1:4" ht="15" hidden="1" x14ac:dyDescent="0.25">
      <c r="A85" s="80"/>
      <c r="B85" s="55"/>
      <c r="C85" s="56"/>
      <c r="D85" s="57"/>
    </row>
    <row r="86" spans="1:4" hidden="1" x14ac:dyDescent="0.2">
      <c r="A86" s="80"/>
      <c r="B86" s="55"/>
      <c r="C86" s="56"/>
      <c r="D86" s="52"/>
    </row>
    <row r="87" spans="1:4" hidden="1" x14ac:dyDescent="0.2">
      <c r="A87" s="58"/>
      <c r="B87" s="59"/>
      <c r="C87" s="60" t="s">
        <v>85</v>
      </c>
      <c r="D87" s="61">
        <f>SUM(D83:D86)</f>
        <v>0</v>
      </c>
    </row>
    <row r="88" spans="1:4" hidden="1" x14ac:dyDescent="0.2">
      <c r="A88" s="43"/>
      <c r="B88" s="47"/>
      <c r="C88" s="44"/>
      <c r="D88" s="62"/>
    </row>
    <row r="89" spans="1:4" ht="16.5" hidden="1" thickBot="1" x14ac:dyDescent="0.3">
      <c r="A89" s="63"/>
      <c r="B89" s="73" t="s">
        <v>87</v>
      </c>
      <c r="C89" s="73"/>
      <c r="D89" s="64">
        <f>D80-D87</f>
        <v>85260303.650000006</v>
      </c>
    </row>
    <row r="90" spans="1:4" hidden="1" x14ac:dyDescent="0.2"/>
    <row r="91" spans="1:4" hidden="1" x14ac:dyDescent="0.2"/>
    <row r="92" spans="1:4" ht="18" hidden="1" x14ac:dyDescent="0.25">
      <c r="A92" s="74" t="s">
        <v>88</v>
      </c>
      <c r="B92" s="74"/>
      <c r="C92" s="75">
        <f>D87+D75</f>
        <v>205206516.53999999</v>
      </c>
      <c r="D92" s="75"/>
    </row>
    <row r="93" spans="1:4" hidden="1" x14ac:dyDescent="0.2"/>
    <row r="94" spans="1:4" hidden="1" x14ac:dyDescent="0.2"/>
    <row r="95" spans="1:4" hidden="1" x14ac:dyDescent="0.2"/>
    <row r="96" spans="1:4" hidden="1" x14ac:dyDescent="0.2"/>
    <row r="97" hidden="1" x14ac:dyDescent="0.2"/>
    <row r="98" hidden="1" x14ac:dyDescent="0.2"/>
  </sheetData>
  <mergeCells count="17">
    <mergeCell ref="B89:C89"/>
    <mergeCell ref="A92:B92"/>
    <mergeCell ref="C92:D92"/>
    <mergeCell ref="C68:D68"/>
    <mergeCell ref="C77:D77"/>
    <mergeCell ref="A71:A74"/>
    <mergeCell ref="A83:A86"/>
    <mergeCell ref="B2:C2"/>
    <mergeCell ref="H20:I20"/>
    <mergeCell ref="B8:C8"/>
    <mergeCell ref="A15:E15"/>
    <mergeCell ref="A16:E16"/>
    <mergeCell ref="A17:E17"/>
    <mergeCell ref="F20:G20"/>
    <mergeCell ref="A19:A20"/>
    <mergeCell ref="B19:B20"/>
    <mergeCell ref="C19:E19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2024-10-01T06:34:14Z</cp:lastPrinted>
  <dcterms:created xsi:type="dcterms:W3CDTF">1996-10-08T23:32:33Z</dcterms:created>
  <dcterms:modified xsi:type="dcterms:W3CDTF">2025-02-12T12:39:15Z</dcterms:modified>
</cp:coreProperties>
</file>